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17137f393614dd98/Dokumente/_share/pragmaticgantt/"/>
    </mc:Choice>
  </mc:AlternateContent>
  <xr:revisionPtr revIDLastSave="6" documentId="11_48778BE79C84138FD2766C742201F2D335040888" xr6:coauthVersionLast="47" xr6:coauthVersionMax="47" xr10:uidLastSave="{2596DC9F-2674-4568-B161-7CB31FA87618}"/>
  <bookViews>
    <workbookView xWindow="-98" yWindow="-98" windowWidth="20715" windowHeight="13155" xr2:uid="{00000000-000D-0000-FFFF-FFFF00000000}"/>
  </bookViews>
  <sheets>
    <sheet name="tasks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AH16" i="1" s="1"/>
  <c r="I15" i="1"/>
  <c r="AH15" i="1" s="1"/>
  <c r="I14" i="1"/>
  <c r="AH14" i="1" s="1"/>
  <c r="I13" i="1"/>
  <c r="AH13" i="1" s="1"/>
  <c r="I12" i="1"/>
  <c r="AH12" i="1" s="1"/>
  <c r="I11" i="1"/>
  <c r="AH11" i="1" s="1"/>
  <c r="I10" i="1"/>
  <c r="AH10" i="1" s="1"/>
  <c r="I9" i="1"/>
  <c r="AH9" i="1" s="1"/>
  <c r="I8" i="1"/>
  <c r="AH8" i="1" s="1"/>
  <c r="I7" i="1"/>
  <c r="AH7" i="1" s="1"/>
  <c r="I6" i="1"/>
  <c r="AH6" i="1" s="1"/>
  <c r="I5" i="1"/>
  <c r="AH5" i="1" s="1"/>
  <c r="L3" i="1"/>
  <c r="M3" i="1" s="1"/>
  <c r="AA12" i="1" l="1"/>
  <c r="M4" i="1"/>
  <c r="N3" i="1"/>
  <c r="AA5" i="1"/>
  <c r="AA6" i="1"/>
  <c r="S7" i="1"/>
  <c r="S10" i="1"/>
  <c r="S12" i="1"/>
  <c r="AA14" i="1"/>
  <c r="AA15" i="1"/>
  <c r="S16" i="1"/>
  <c r="L4" i="1"/>
  <c r="L5" i="1"/>
  <c r="L6" i="1"/>
  <c r="T7" i="1"/>
  <c r="T8" i="1"/>
  <c r="T9" i="1"/>
  <c r="T10" i="1"/>
  <c r="AB10" i="1"/>
  <c r="AB11" i="1"/>
  <c r="T12" i="1"/>
  <c r="T13" i="1"/>
  <c r="AB13" i="1"/>
  <c r="T14" i="1"/>
  <c r="L15" i="1"/>
  <c r="AB15" i="1"/>
  <c r="AB16" i="1"/>
  <c r="M6" i="1"/>
  <c r="U7" i="1"/>
  <c r="M8" i="1"/>
  <c r="M9" i="1"/>
  <c r="M10" i="1"/>
  <c r="M11" i="1"/>
  <c r="AC11" i="1"/>
  <c r="U12" i="1"/>
  <c r="AC13" i="1"/>
  <c r="U14" i="1"/>
  <c r="M15" i="1"/>
  <c r="U16" i="1"/>
  <c r="N5" i="1"/>
  <c r="V5" i="1"/>
  <c r="AD5" i="1"/>
  <c r="N6" i="1"/>
  <c r="V6" i="1"/>
  <c r="AD6" i="1"/>
  <c r="N7" i="1"/>
  <c r="V7" i="1"/>
  <c r="AD7" i="1"/>
  <c r="N8" i="1"/>
  <c r="V8" i="1"/>
  <c r="AD8" i="1"/>
  <c r="N9" i="1"/>
  <c r="V9" i="1"/>
  <c r="AD9" i="1"/>
  <c r="N10" i="1"/>
  <c r="V10" i="1"/>
  <c r="AD10" i="1"/>
  <c r="N11" i="1"/>
  <c r="V11" i="1"/>
  <c r="AD11" i="1"/>
  <c r="N12" i="1"/>
  <c r="V12" i="1"/>
  <c r="AD12" i="1"/>
  <c r="N13" i="1"/>
  <c r="V13" i="1"/>
  <c r="AD13" i="1"/>
  <c r="N14" i="1"/>
  <c r="V14" i="1"/>
  <c r="AD14" i="1"/>
  <c r="N15" i="1"/>
  <c r="V15" i="1"/>
  <c r="AD15" i="1"/>
  <c r="N16" i="1"/>
  <c r="V16" i="1"/>
  <c r="AD16" i="1"/>
  <c r="S5" i="1"/>
  <c r="S8" i="1"/>
  <c r="S9" i="1"/>
  <c r="AA10" i="1"/>
  <c r="S13" i="1"/>
  <c r="AA13" i="1"/>
  <c r="S14" i="1"/>
  <c r="S15" i="1"/>
  <c r="AA16" i="1"/>
  <c r="T6" i="1"/>
  <c r="AB7" i="1"/>
  <c r="AB8" i="1"/>
  <c r="L10" i="1"/>
  <c r="L11" i="1"/>
  <c r="L12" i="1"/>
  <c r="L13" i="1"/>
  <c r="L14" i="1"/>
  <c r="AB14" i="1"/>
  <c r="T15" i="1"/>
  <c r="T16" i="1"/>
  <c r="AC5" i="1"/>
  <c r="M7" i="1"/>
  <c r="U9" i="1"/>
  <c r="AC10" i="1"/>
  <c r="M12" i="1"/>
  <c r="M13" i="1"/>
  <c r="M14" i="1"/>
  <c r="AC14" i="1"/>
  <c r="U15" i="1"/>
  <c r="AC16" i="1"/>
  <c r="O5" i="1"/>
  <c r="W5" i="1"/>
  <c r="AE5" i="1"/>
  <c r="O6" i="1"/>
  <c r="W6" i="1"/>
  <c r="AE6" i="1"/>
  <c r="O7" i="1"/>
  <c r="W7" i="1"/>
  <c r="AE7" i="1"/>
  <c r="O8" i="1"/>
  <c r="W8" i="1"/>
  <c r="AE8" i="1"/>
  <c r="O9" i="1"/>
  <c r="W9" i="1"/>
  <c r="AE9" i="1"/>
  <c r="O10" i="1"/>
  <c r="W10" i="1"/>
  <c r="AE10" i="1"/>
  <c r="O11" i="1"/>
  <c r="W11" i="1"/>
  <c r="AE11" i="1"/>
  <c r="O12" i="1"/>
  <c r="W12" i="1"/>
  <c r="AE12" i="1"/>
  <c r="O13" i="1"/>
  <c r="W13" i="1"/>
  <c r="AE13" i="1"/>
  <c r="O14" i="1"/>
  <c r="W14" i="1"/>
  <c r="AE14" i="1"/>
  <c r="O15" i="1"/>
  <c r="W15" i="1"/>
  <c r="AE15" i="1"/>
  <c r="O16" i="1"/>
  <c r="W16" i="1"/>
  <c r="AE16" i="1"/>
  <c r="AA11" i="1"/>
  <c r="T5" i="1"/>
  <c r="AB5" i="1"/>
  <c r="AB6" i="1"/>
  <c r="L7" i="1"/>
  <c r="L8" i="1"/>
  <c r="L9" i="1"/>
  <c r="AB9" i="1"/>
  <c r="T11" i="1"/>
  <c r="AB12" i="1"/>
  <c r="L16" i="1"/>
  <c r="U5" i="1"/>
  <c r="U6" i="1"/>
  <c r="AC7" i="1"/>
  <c r="U8" i="1"/>
  <c r="AC9" i="1"/>
  <c r="U11" i="1"/>
  <c r="U13" i="1"/>
  <c r="AC15" i="1"/>
  <c r="P5" i="1"/>
  <c r="X5" i="1"/>
  <c r="AF5" i="1"/>
  <c r="P6" i="1"/>
  <c r="X6" i="1"/>
  <c r="AF6" i="1"/>
  <c r="P7" i="1"/>
  <c r="X7" i="1"/>
  <c r="AF7" i="1"/>
  <c r="P8" i="1"/>
  <c r="X8" i="1"/>
  <c r="AF8" i="1"/>
  <c r="P9" i="1"/>
  <c r="X9" i="1"/>
  <c r="AF9" i="1"/>
  <c r="P10" i="1"/>
  <c r="X10" i="1"/>
  <c r="AF10" i="1"/>
  <c r="P11" i="1"/>
  <c r="X11" i="1"/>
  <c r="AF11" i="1"/>
  <c r="P12" i="1"/>
  <c r="X12" i="1"/>
  <c r="AF12" i="1"/>
  <c r="P13" i="1"/>
  <c r="X13" i="1"/>
  <c r="AF13" i="1"/>
  <c r="P14" i="1"/>
  <c r="X14" i="1"/>
  <c r="AF14" i="1"/>
  <c r="P15" i="1"/>
  <c r="X15" i="1"/>
  <c r="AF15" i="1"/>
  <c r="P16" i="1"/>
  <c r="X16" i="1"/>
  <c r="AF16" i="1"/>
  <c r="M5" i="1"/>
  <c r="AC6" i="1"/>
  <c r="AC8" i="1"/>
  <c r="U10" i="1"/>
  <c r="AC12" i="1"/>
  <c r="M16" i="1"/>
  <c r="Q5" i="1"/>
  <c r="Y5" i="1"/>
  <c r="AG5" i="1"/>
  <c r="Q6" i="1"/>
  <c r="Y6" i="1"/>
  <c r="AG6" i="1"/>
  <c r="Q7" i="1"/>
  <c r="Y7" i="1"/>
  <c r="AG7" i="1"/>
  <c r="Q8" i="1"/>
  <c r="Y8" i="1"/>
  <c r="AG8" i="1"/>
  <c r="Q9" i="1"/>
  <c r="Y9" i="1"/>
  <c r="AG9" i="1"/>
  <c r="Q10" i="1"/>
  <c r="Y10" i="1"/>
  <c r="AG10" i="1"/>
  <c r="Q11" i="1"/>
  <c r="Y11" i="1"/>
  <c r="AG11" i="1"/>
  <c r="Q12" i="1"/>
  <c r="Y12" i="1"/>
  <c r="AG12" i="1"/>
  <c r="Q13" i="1"/>
  <c r="Y13" i="1"/>
  <c r="AG13" i="1"/>
  <c r="Q14" i="1"/>
  <c r="Y14" i="1"/>
  <c r="AG14" i="1"/>
  <c r="Q15" i="1"/>
  <c r="Y15" i="1"/>
  <c r="AG15" i="1"/>
  <c r="Q16" i="1"/>
  <c r="Y16" i="1"/>
  <c r="AG16" i="1"/>
  <c r="S6" i="1"/>
  <c r="AA7" i="1"/>
  <c r="AA8" i="1"/>
  <c r="AA9" i="1"/>
  <c r="S11" i="1"/>
  <c r="R5" i="1"/>
  <c r="Z5" i="1"/>
  <c r="R6" i="1"/>
  <c r="Z6" i="1"/>
  <c r="R7" i="1"/>
  <c r="Z7" i="1"/>
  <c r="R8" i="1"/>
  <c r="Z8" i="1"/>
  <c r="R9" i="1"/>
  <c r="Z9" i="1"/>
  <c r="R10" i="1"/>
  <c r="Z10" i="1"/>
  <c r="R11" i="1"/>
  <c r="Z11" i="1"/>
  <c r="R12" i="1"/>
  <c r="Z12" i="1"/>
  <c r="R13" i="1"/>
  <c r="Z13" i="1"/>
  <c r="R14" i="1"/>
  <c r="Z14" i="1"/>
  <c r="R15" i="1"/>
  <c r="Z15" i="1"/>
  <c r="R16" i="1"/>
  <c r="Z16" i="1"/>
  <c r="O3" i="1" l="1"/>
  <c r="N4" i="1"/>
  <c r="P3" i="1" l="1"/>
  <c r="O4" i="1"/>
  <c r="Q3" i="1" l="1"/>
  <c r="P4" i="1"/>
  <c r="Q4" i="1" l="1"/>
  <c r="R3" i="1"/>
  <c r="R4" i="1" l="1"/>
  <c r="S3" i="1"/>
  <c r="S4" i="1" l="1"/>
  <c r="T3" i="1"/>
  <c r="T4" i="1" l="1"/>
  <c r="U3" i="1"/>
  <c r="V3" i="1" l="1"/>
  <c r="U4" i="1"/>
  <c r="W3" i="1" l="1"/>
  <c r="V4" i="1"/>
  <c r="X3" i="1" l="1"/>
  <c r="W4" i="1"/>
  <c r="Y3" i="1" l="1"/>
  <c r="X4" i="1"/>
  <c r="Y4" i="1" l="1"/>
  <c r="Z3" i="1"/>
  <c r="Z4" i="1" l="1"/>
  <c r="AA3" i="1"/>
  <c r="AA4" i="1" l="1"/>
  <c r="AB3" i="1"/>
  <c r="AB4" i="1" l="1"/>
  <c r="AC3" i="1"/>
  <c r="AC4" i="1" l="1"/>
  <c r="AD3" i="1"/>
  <c r="AE3" i="1" l="1"/>
  <c r="AD4" i="1"/>
  <c r="AF3" i="1" l="1"/>
  <c r="AE4" i="1"/>
  <c r="AG3" i="1" l="1"/>
  <c r="AF4" i="1"/>
  <c r="AG4" i="1" l="1"/>
  <c r="AH3" i="1"/>
  <c r="AH4" i="1" s="1"/>
</calcChain>
</file>

<file path=xl/sharedStrings.xml><?xml version="1.0" encoding="utf-8"?>
<sst xmlns="http://schemas.openxmlformats.org/spreadsheetml/2006/main" count="79" uniqueCount="67">
  <si>
    <t>Task ID</t>
  </si>
  <si>
    <t>Task Name</t>
  </si>
  <si>
    <t>Task Start</t>
  </si>
  <si>
    <t>ES</t>
  </si>
  <si>
    <t>LF</t>
  </si>
  <si>
    <t>Effort</t>
  </si>
  <si>
    <t>Horizon Start</t>
  </si>
  <si>
    <t>Horizon End</t>
  </si>
  <si>
    <t>Task Finish</t>
  </si>
  <si>
    <t>Costs</t>
  </si>
  <si>
    <t>Progress</t>
  </si>
  <si>
    <t>Week 0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</si>
  <si>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</si>
  <si>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</si>
  <si>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</si>
  <si>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</si>
  <si>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</si>
  <si>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</si>
  <si>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</si>
  <si>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</si>
  <si>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</si>
  <si>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</si>
  <si>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</si>
  <si>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</si>
  <si>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</si>
  <si>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</si>
  <si>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</si>
  <si>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</si>
  <si>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</si>
  <si>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</si>
  <si>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</si>
  <si>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</si>
  <si>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</si>
  <si>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</si>
  <si>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3458764627704703304</t>
  </si>
  <si>
    <t>Bestandsaufnahme und Planung</t>
  </si>
  <si>
    <t>3458764627704703527</t>
  </si>
  <si>
    <t>Entkernung</t>
  </si>
  <si>
    <t>3458764627704804946</t>
  </si>
  <si>
    <t>Dachsanierung</t>
  </si>
  <si>
    <t>3458764627704805320</t>
  </si>
  <si>
    <t>Fenster und Türen erneuern</t>
  </si>
  <si>
    <t>3458764627704805112</t>
  </si>
  <si>
    <t>Dämmung Außenwände</t>
  </si>
  <si>
    <t>3458764627704805876</t>
  </si>
  <si>
    <t>Innenputz und Fußböden</t>
  </si>
  <si>
    <t>3458764627704925104</t>
  </si>
  <si>
    <t>Innenausbau</t>
  </si>
  <si>
    <t>3458764627704925200</t>
  </si>
  <si>
    <t>Malerarbeiten</t>
  </si>
  <si>
    <t>3458764627704925378</t>
  </si>
  <si>
    <t>Abnahme und Endreinigung</t>
  </si>
  <si>
    <t>3458764627704703659</t>
  </si>
  <si>
    <t>Statik prüfen</t>
  </si>
  <si>
    <t>3458764627704805475</t>
  </si>
  <si>
    <t>Elektroinstallationen erneuern</t>
  </si>
  <si>
    <t>3458764627704805656</t>
  </si>
  <si>
    <t>Sanitär- und Heizungsinstallation</t>
  </si>
  <si>
    <t>start date</t>
  </si>
  <si>
    <t>version_major</t>
  </si>
  <si>
    <t>version_minor</t>
  </si>
  <si>
    <t>version_patch</t>
  </si>
  <si>
    <t>horizon_granularity</t>
  </si>
  <si>
    <t>1</t>
  </si>
  <si>
    <t>4</t>
  </si>
  <si>
    <t>weeks</t>
  </si>
  <si>
    <t>PGG - your branding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</si>
</sst>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Calibri"/>
      <family val="2"/>
      <scheme val="minor"/>
    </font>
    <font>
      <sz val="8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1" fillId="0" borderId="0" xfId="0" applyNumberFormat="1" applyFont="1" applyAlignment="1">
      <alignment textRotation="90"/>
    </xf>
    <xf numFmtId="0" fontId="2" fillId="0" borderId="0" xfId="0" applyFont="1"/>
    <xf numFmtId="9" fontId="0" fillId="0" borderId="0" xfId="0" applyNumberFormat="1"/>
    <xf numFmtId="164" fontId="0" fillId="0" borderId="0" xfId="0" applyNumberFormat="1"/>
    <xf numFmtId="0" fontId="0" fillId="2" borderId="0" xfId="0" applyFill="1"/>
  </cellXfs>
  <cellStyles count="1">
    <cellStyle name="Standard" xfId="0" builtinId="0"/>
  </cellStyles>
  <dxfs count="7">
    <dxf>
      <font>
        <color rgb="FF33B333"/>
      </font>
      <fill>
        <patternFill>
          <bgColor rgb="FF33B333"/>
        </patternFill>
      </fill>
    </dxf>
    <dxf>
      <font>
        <color rgb="FF80B280"/>
      </font>
      <fill>
        <patternFill>
          <bgColor rgb="FF80B280"/>
        </patternFill>
      </fill>
    </dxf>
    <dxf>
      <font>
        <color rgb="FFF8E473"/>
      </font>
      <fill>
        <patternFill>
          <bgColor rgb="FFF8E473"/>
        </patternFill>
      </fill>
    </dxf>
    <dxf>
      <font>
        <color rgb="FFFCF4A3"/>
      </font>
      <fill>
        <patternFill>
          <bgColor rgb="FFFCF4A3"/>
        </patternFill>
      </fill>
    </dxf>
    <dxf>
      <font>
        <color rgb="FF1AA7EC"/>
      </font>
      <fill>
        <patternFill>
          <bgColor rgb="FF1AA7EC"/>
        </patternFill>
      </fill>
    </dxf>
    <dxf>
      <font>
        <color rgb="FFE2E5DE"/>
      </font>
      <fill>
        <patternFill>
          <bgColor rgb="FFE2E5DE"/>
        </patternFill>
      </fill>
    </dxf>
    <dxf>
      <fill>
        <patternFill>
          <bgColor rgb="FFE9CFE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"/>
  <sheetViews>
    <sheetView tabSelected="1" topLeftCell="B1" workbookViewId="0">
      <selection activeCell="B1" sqref="A1:XFD1"/>
    </sheetView>
  </sheetViews>
  <sheetFormatPr baseColWidth="10" defaultColWidth="9.06640625" defaultRowHeight="14.25" outlineLevelRow="1" outlineLevelCol="1" x14ac:dyDescent="0.45"/>
  <cols>
    <col min="1" max="1" width="13" hidden="1" customWidth="1" outlineLevel="1"/>
    <col min="2" max="2" width="27" customWidth="1" collapsed="1"/>
    <col min="4" max="9" width="13" hidden="1" customWidth="1" outlineLevel="1"/>
    <col min="10" max="10" width="9.06640625" collapsed="1"/>
    <col min="12" max="34" width="3" customWidth="1"/>
  </cols>
  <sheetData>
    <row r="1" spans="1:34" s="5" customFormat="1" x14ac:dyDescent="0.45">
      <c r="B1" s="5" t="s">
        <v>66</v>
      </c>
    </row>
    <row r="2" spans="1:34" outlineLevel="1" x14ac:dyDescent="0.4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</row>
    <row r="3" spans="1:34" ht="50" customHeight="1" x14ac:dyDescent="0.45">
      <c r="L3" s="1">
        <f>data!A2</f>
        <v>45791</v>
      </c>
      <c r="M3" s="1">
        <f t="shared" ref="M3:AH3" si="0">L3+7</f>
        <v>45798</v>
      </c>
      <c r="N3" s="1">
        <f t="shared" si="0"/>
        <v>45805</v>
      </c>
      <c r="O3" s="1">
        <f t="shared" si="0"/>
        <v>45812</v>
      </c>
      <c r="P3" s="1">
        <f t="shared" si="0"/>
        <v>45819</v>
      </c>
      <c r="Q3" s="1">
        <f t="shared" si="0"/>
        <v>45826</v>
      </c>
      <c r="R3" s="1">
        <f t="shared" si="0"/>
        <v>45833</v>
      </c>
      <c r="S3" s="1">
        <f t="shared" si="0"/>
        <v>45840</v>
      </c>
      <c r="T3" s="1">
        <f t="shared" si="0"/>
        <v>45847</v>
      </c>
      <c r="U3" s="1">
        <f t="shared" si="0"/>
        <v>45854</v>
      </c>
      <c r="V3" s="1">
        <f t="shared" si="0"/>
        <v>45861</v>
      </c>
      <c r="W3" s="1">
        <f t="shared" si="0"/>
        <v>45868</v>
      </c>
      <c r="X3" s="1">
        <f t="shared" si="0"/>
        <v>45875</v>
      </c>
      <c r="Y3" s="1">
        <f t="shared" si="0"/>
        <v>45882</v>
      </c>
      <c r="Z3" s="1">
        <f t="shared" si="0"/>
        <v>45889</v>
      </c>
      <c r="AA3" s="1">
        <f t="shared" si="0"/>
        <v>45896</v>
      </c>
      <c r="AB3" s="1">
        <f t="shared" si="0"/>
        <v>45903</v>
      </c>
      <c r="AC3" s="1">
        <f t="shared" si="0"/>
        <v>45910</v>
      </c>
      <c r="AD3" s="1">
        <f t="shared" si="0"/>
        <v>45917</v>
      </c>
      <c r="AE3" s="1">
        <f t="shared" si="0"/>
        <v>45924</v>
      </c>
      <c r="AF3" s="1">
        <f t="shared" si="0"/>
        <v>45931</v>
      </c>
      <c r="AG3" s="1">
        <f t="shared" si="0"/>
        <v>45938</v>
      </c>
      <c r="AH3" s="1">
        <f t="shared" si="0"/>
        <v>45945</v>
      </c>
    </row>
    <row r="4" spans="1:34" x14ac:dyDescent="0.4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>
        <f t="shared" ref="L4:AH4" si="1">WEEKNUM(L3)</f>
        <v>20</v>
      </c>
      <c r="M4" s="2">
        <f t="shared" si="1"/>
        <v>21</v>
      </c>
      <c r="N4" s="2">
        <f t="shared" si="1"/>
        <v>22</v>
      </c>
      <c r="O4" s="2">
        <f t="shared" si="1"/>
        <v>23</v>
      </c>
      <c r="P4" s="2">
        <f t="shared" si="1"/>
        <v>24</v>
      </c>
      <c r="Q4" s="2">
        <f t="shared" si="1"/>
        <v>25</v>
      </c>
      <c r="R4" s="2">
        <f t="shared" si="1"/>
        <v>26</v>
      </c>
      <c r="S4" s="2">
        <f t="shared" si="1"/>
        <v>27</v>
      </c>
      <c r="T4" s="2">
        <f t="shared" si="1"/>
        <v>28</v>
      </c>
      <c r="U4" s="2">
        <f t="shared" si="1"/>
        <v>29</v>
      </c>
      <c r="V4" s="2">
        <f t="shared" si="1"/>
        <v>30</v>
      </c>
      <c r="W4" s="2">
        <f t="shared" si="1"/>
        <v>31</v>
      </c>
      <c r="X4" s="2">
        <f t="shared" si="1"/>
        <v>32</v>
      </c>
      <c r="Y4" s="2">
        <f t="shared" si="1"/>
        <v>33</v>
      </c>
      <c r="Z4" s="2">
        <f t="shared" si="1"/>
        <v>34</v>
      </c>
      <c r="AA4" s="2">
        <f t="shared" si="1"/>
        <v>35</v>
      </c>
      <c r="AB4" s="2">
        <f t="shared" si="1"/>
        <v>36</v>
      </c>
      <c r="AC4" s="2">
        <f t="shared" si="1"/>
        <v>37</v>
      </c>
      <c r="AD4" s="2">
        <f t="shared" si="1"/>
        <v>38</v>
      </c>
      <c r="AE4" s="2">
        <f t="shared" si="1"/>
        <v>39</v>
      </c>
      <c r="AF4" s="2">
        <f t="shared" si="1"/>
        <v>40</v>
      </c>
      <c r="AG4" s="2">
        <f t="shared" si="1"/>
        <v>41</v>
      </c>
      <c r="AH4" s="2">
        <f t="shared" si="1"/>
        <v>42</v>
      </c>
    </row>
    <row r="5" spans="1:34" x14ac:dyDescent="0.45">
      <c r="A5" t="s">
        <v>34</v>
      </c>
      <c r="B5" t="s">
        <v>35</v>
      </c>
      <c r="C5">
        <v>0</v>
      </c>
      <c r="D5">
        <v>0</v>
      </c>
      <c r="E5">
        <v>1</v>
      </c>
      <c r="F5">
        <v>2</v>
      </c>
      <c r="G5">
        <v>0</v>
      </c>
      <c r="H5">
        <v>22</v>
      </c>
      <c r="I5">
        <f t="shared" ref="I5:I16" si="2">C5+F5-1</f>
        <v>1</v>
      </c>
      <c r="J5">
        <v>0</v>
      </c>
      <c r="K5" s="3">
        <v>0</v>
      </c>
      <c r="L5" t="str">
        <f t="shared" ref="L5:L16" si="3">IF(AND(C5&lt;=0,I5&gt;=0),"x",IF(AND(D5&lt;=0,E5&gt;=0),"o",""))</f>
        <v>x</v>
      </c>
      <c r="M5" t="str">
        <f t="shared" ref="M5:M16" si="4">IF(AND(C5&lt;=1,I5&gt;=1),"x",IF(AND(D5&lt;=1,E5&gt;=1),"o",""))</f>
        <v>x</v>
      </c>
      <c r="N5" t="str">
        <f t="shared" ref="N5:N16" si="5">IF(AND(C5&lt;=2,I5&gt;=2),"x",IF(AND(D5&lt;=2,E5&gt;=2),"o",""))</f>
        <v/>
      </c>
      <c r="O5" t="str">
        <f t="shared" ref="O5:O16" si="6">IF(AND(C5&lt;=3,I5&gt;=3),"x",IF(AND(D5&lt;=3,E5&gt;=3),"o",""))</f>
        <v/>
      </c>
      <c r="P5" t="str">
        <f t="shared" ref="P5:P16" si="7">IF(AND(C5&lt;=4,I5&gt;=4),"x",IF(AND(D5&lt;=4,E5&gt;=4),"o",""))</f>
        <v/>
      </c>
      <c r="Q5" t="str">
        <f t="shared" ref="Q5:Q16" si="8">IF(AND(C5&lt;=5,I5&gt;=5),"x",IF(AND(D5&lt;=5,E5&gt;=5),"o",""))</f>
        <v/>
      </c>
      <c r="R5" t="str">
        <f t="shared" ref="R5:R16" si="9">IF(AND(C5&lt;=6,I5&gt;=6),"x",IF(AND(D5&lt;=6,E5&gt;=6),"o",""))</f>
        <v/>
      </c>
      <c r="S5" t="str">
        <f t="shared" ref="S5:S16" si="10">IF(AND(C5&lt;=7,I5&gt;=7),"x",IF(AND(D5&lt;=7,E5&gt;=7),"o",""))</f>
        <v/>
      </c>
      <c r="T5" t="str">
        <f t="shared" ref="T5:T16" si="11">IF(AND(C5&lt;=8,I5&gt;=8),"x",IF(AND(D5&lt;=8,E5&gt;=8),"o",""))</f>
        <v/>
      </c>
      <c r="U5" t="str">
        <f t="shared" ref="U5:U16" si="12">IF(AND(C5&lt;=9,I5&gt;=9),"x",IF(AND(D5&lt;=9,E5&gt;=9),"o",""))</f>
        <v/>
      </c>
      <c r="V5" t="str">
        <f t="shared" ref="V5:V16" si="13">IF(AND(C5&lt;=10,I5&gt;=10),"x",IF(AND(D5&lt;=10,E5&gt;=10),"o",""))</f>
        <v/>
      </c>
      <c r="W5" t="str">
        <f t="shared" ref="W5:W16" si="14">IF(AND(C5&lt;=11,I5&gt;=11),"x",IF(AND(D5&lt;=11,E5&gt;=11),"o",""))</f>
        <v/>
      </c>
      <c r="X5" t="str">
        <f t="shared" ref="X5:X16" si="15">IF(AND(C5&lt;=12,I5&gt;=12),"x",IF(AND(D5&lt;=12,E5&gt;=12),"o",""))</f>
        <v/>
      </c>
      <c r="Y5" t="str">
        <f t="shared" ref="Y5:Y16" si="16">IF(AND(C5&lt;=13,I5&gt;=13),"x",IF(AND(D5&lt;=13,E5&gt;=13),"o",""))</f>
        <v/>
      </c>
      <c r="Z5" t="str">
        <f t="shared" ref="Z5:Z16" si="17">IF(AND(C5&lt;=14,I5&gt;=14),"x",IF(AND(D5&lt;=14,E5&gt;=14),"o",""))</f>
        <v/>
      </c>
      <c r="AA5" t="str">
        <f t="shared" ref="AA5:AA16" si="18">IF(AND(C5&lt;=15,I5&gt;=15),"x",IF(AND(D5&lt;=15,E5&gt;=15),"o",""))</f>
        <v/>
      </c>
      <c r="AB5" t="str">
        <f t="shared" ref="AB5:AB16" si="19">IF(AND(C5&lt;=16,I5&gt;=16),"x",IF(AND(D5&lt;=16,E5&gt;=16),"o",""))</f>
        <v/>
      </c>
      <c r="AC5" t="str">
        <f t="shared" ref="AC5:AC16" si="20">IF(AND(C5&lt;=17,I5&gt;=17),"x",IF(AND(D5&lt;=17,E5&gt;=17),"o",""))</f>
        <v/>
      </c>
      <c r="AD5" t="str">
        <f t="shared" ref="AD5:AD16" si="21">IF(AND(C5&lt;=18,I5&gt;=18),"x",IF(AND(D5&lt;=18,E5&gt;=18),"o",""))</f>
        <v/>
      </c>
      <c r="AE5" t="str">
        <f t="shared" ref="AE5:AE16" si="22">IF(AND(C5&lt;=19,I5&gt;=19),"x",IF(AND(D5&lt;=19,E5&gt;=19),"o",""))</f>
        <v/>
      </c>
      <c r="AF5" t="str">
        <f t="shared" ref="AF5:AF16" si="23">IF(AND(C5&lt;=20,I5&gt;=20),"x",IF(AND(D5&lt;=20,E5&gt;=20),"o",""))</f>
        <v/>
      </c>
      <c r="AG5" t="str">
        <f t="shared" ref="AG5:AG16" si="24">IF(AND(C5&lt;=21,I5&gt;=21),"x",IF(AND(D5&lt;=21,E5&gt;=21),"o",""))</f>
        <v/>
      </c>
      <c r="AH5" t="str">
        <f t="shared" ref="AH5:AH16" si="25">IF(AND(C5&lt;=22,I5&gt;=22),"x",IF(AND(D5&lt;=22,E5&gt;=22),"o",""))</f>
        <v/>
      </c>
    </row>
    <row r="6" spans="1:34" x14ac:dyDescent="0.45">
      <c r="A6" t="s">
        <v>36</v>
      </c>
      <c r="B6" t="s">
        <v>37</v>
      </c>
      <c r="C6">
        <v>2</v>
      </c>
      <c r="D6">
        <v>2</v>
      </c>
      <c r="E6">
        <v>3</v>
      </c>
      <c r="F6">
        <v>2</v>
      </c>
      <c r="G6">
        <v>0</v>
      </c>
      <c r="H6">
        <v>22</v>
      </c>
      <c r="I6">
        <f t="shared" si="2"/>
        <v>3</v>
      </c>
      <c r="J6">
        <v>0</v>
      </c>
      <c r="K6" s="3">
        <v>0</v>
      </c>
      <c r="L6" t="str">
        <f t="shared" si="3"/>
        <v/>
      </c>
      <c r="M6" t="str">
        <f t="shared" si="4"/>
        <v/>
      </c>
      <c r="N6" t="str">
        <f t="shared" si="5"/>
        <v>x</v>
      </c>
      <c r="O6" t="str">
        <f t="shared" si="6"/>
        <v>x</v>
      </c>
      <c r="P6" t="str">
        <f t="shared" si="7"/>
        <v/>
      </c>
      <c r="Q6" t="str">
        <f t="shared" si="8"/>
        <v/>
      </c>
      <c r="R6" t="str">
        <f t="shared" si="9"/>
        <v/>
      </c>
      <c r="S6" t="str">
        <f t="shared" si="10"/>
        <v/>
      </c>
      <c r="T6" t="str">
        <f t="shared" si="11"/>
        <v/>
      </c>
      <c r="U6" t="str">
        <f t="shared" si="12"/>
        <v/>
      </c>
      <c r="V6" t="str">
        <f t="shared" si="13"/>
        <v/>
      </c>
      <c r="W6" t="str">
        <f t="shared" si="14"/>
        <v/>
      </c>
      <c r="X6" t="str">
        <f t="shared" si="15"/>
        <v/>
      </c>
      <c r="Y6" t="str">
        <f t="shared" si="16"/>
        <v/>
      </c>
      <c r="Z6" t="str">
        <f t="shared" si="17"/>
        <v/>
      </c>
      <c r="AA6" t="str">
        <f t="shared" si="18"/>
        <v/>
      </c>
      <c r="AB6" t="str">
        <f t="shared" si="19"/>
        <v/>
      </c>
      <c r="AC6" t="str">
        <f t="shared" si="20"/>
        <v/>
      </c>
      <c r="AD6" t="str">
        <f t="shared" si="21"/>
        <v/>
      </c>
      <c r="AE6" t="str">
        <f t="shared" si="22"/>
        <v/>
      </c>
      <c r="AF6" t="str">
        <f t="shared" si="23"/>
        <v/>
      </c>
      <c r="AG6" t="str">
        <f t="shared" si="24"/>
        <v/>
      </c>
      <c r="AH6" t="str">
        <f t="shared" si="25"/>
        <v/>
      </c>
    </row>
    <row r="7" spans="1:34" x14ac:dyDescent="0.45">
      <c r="A7" t="s">
        <v>38</v>
      </c>
      <c r="B7" t="s">
        <v>39</v>
      </c>
      <c r="C7">
        <v>4</v>
      </c>
      <c r="D7">
        <v>4</v>
      </c>
      <c r="E7">
        <v>7</v>
      </c>
      <c r="F7">
        <v>4</v>
      </c>
      <c r="G7">
        <v>0</v>
      </c>
      <c r="H7">
        <v>22</v>
      </c>
      <c r="I7">
        <f t="shared" si="2"/>
        <v>7</v>
      </c>
      <c r="J7">
        <v>0</v>
      </c>
      <c r="K7" s="3">
        <v>0</v>
      </c>
      <c r="L7" t="str">
        <f t="shared" si="3"/>
        <v/>
      </c>
      <c r="M7" t="str">
        <f t="shared" si="4"/>
        <v/>
      </c>
      <c r="N7" t="str">
        <f t="shared" si="5"/>
        <v/>
      </c>
      <c r="O7" t="str">
        <f t="shared" si="6"/>
        <v/>
      </c>
      <c r="P7" t="str">
        <f t="shared" si="7"/>
        <v>x</v>
      </c>
      <c r="Q7" t="str">
        <f t="shared" si="8"/>
        <v>x</v>
      </c>
      <c r="R7" t="str">
        <f t="shared" si="9"/>
        <v>x</v>
      </c>
      <c r="S7" t="str">
        <f t="shared" si="10"/>
        <v>x</v>
      </c>
      <c r="T7" t="str">
        <f t="shared" si="11"/>
        <v/>
      </c>
      <c r="U7" t="str">
        <f t="shared" si="12"/>
        <v/>
      </c>
      <c r="V7" t="str">
        <f t="shared" si="13"/>
        <v/>
      </c>
      <c r="W7" t="str">
        <f t="shared" si="14"/>
        <v/>
      </c>
      <c r="X7" t="str">
        <f t="shared" si="15"/>
        <v/>
      </c>
      <c r="Y7" t="str">
        <f t="shared" si="16"/>
        <v/>
      </c>
      <c r="Z7" t="str">
        <f t="shared" si="17"/>
        <v/>
      </c>
      <c r="AA7" t="str">
        <f t="shared" si="18"/>
        <v/>
      </c>
      <c r="AB7" t="str">
        <f t="shared" si="19"/>
        <v/>
      </c>
      <c r="AC7" t="str">
        <f t="shared" si="20"/>
        <v/>
      </c>
      <c r="AD7" t="str">
        <f t="shared" si="21"/>
        <v/>
      </c>
      <c r="AE7" t="str">
        <f t="shared" si="22"/>
        <v/>
      </c>
      <c r="AF7" t="str">
        <f t="shared" si="23"/>
        <v/>
      </c>
      <c r="AG7" t="str">
        <f t="shared" si="24"/>
        <v/>
      </c>
      <c r="AH7" t="str">
        <f t="shared" si="25"/>
        <v/>
      </c>
    </row>
    <row r="8" spans="1:34" x14ac:dyDescent="0.45">
      <c r="A8" t="s">
        <v>40</v>
      </c>
      <c r="B8" t="s">
        <v>41</v>
      </c>
      <c r="C8">
        <v>8</v>
      </c>
      <c r="D8">
        <v>8</v>
      </c>
      <c r="E8">
        <v>9</v>
      </c>
      <c r="F8">
        <v>2</v>
      </c>
      <c r="G8">
        <v>0</v>
      </c>
      <c r="H8">
        <v>22</v>
      </c>
      <c r="I8">
        <f t="shared" si="2"/>
        <v>9</v>
      </c>
      <c r="J8">
        <v>0</v>
      </c>
      <c r="K8" s="3">
        <v>0</v>
      </c>
      <c r="L8" t="str">
        <f t="shared" si="3"/>
        <v/>
      </c>
      <c r="M8" t="str">
        <f t="shared" si="4"/>
        <v/>
      </c>
      <c r="N8" t="str">
        <f t="shared" si="5"/>
        <v/>
      </c>
      <c r="O8" t="str">
        <f t="shared" si="6"/>
        <v/>
      </c>
      <c r="P8" t="str">
        <f t="shared" si="7"/>
        <v/>
      </c>
      <c r="Q8" t="str">
        <f t="shared" si="8"/>
        <v/>
      </c>
      <c r="R8" t="str">
        <f t="shared" si="9"/>
        <v/>
      </c>
      <c r="S8" t="str">
        <f t="shared" si="10"/>
        <v/>
      </c>
      <c r="T8" t="str">
        <f t="shared" si="11"/>
        <v>x</v>
      </c>
      <c r="U8" t="str">
        <f t="shared" si="12"/>
        <v>x</v>
      </c>
      <c r="V8" t="str">
        <f t="shared" si="13"/>
        <v/>
      </c>
      <c r="W8" t="str">
        <f t="shared" si="14"/>
        <v/>
      </c>
      <c r="X8" t="str">
        <f t="shared" si="15"/>
        <v/>
      </c>
      <c r="Y8" t="str">
        <f t="shared" si="16"/>
        <v/>
      </c>
      <c r="Z8" t="str">
        <f t="shared" si="17"/>
        <v/>
      </c>
      <c r="AA8" t="str">
        <f t="shared" si="18"/>
        <v/>
      </c>
      <c r="AB8" t="str">
        <f t="shared" si="19"/>
        <v/>
      </c>
      <c r="AC8" t="str">
        <f t="shared" si="20"/>
        <v/>
      </c>
      <c r="AD8" t="str">
        <f t="shared" si="21"/>
        <v/>
      </c>
      <c r="AE8" t="str">
        <f t="shared" si="22"/>
        <v/>
      </c>
      <c r="AF8" t="str">
        <f t="shared" si="23"/>
        <v/>
      </c>
      <c r="AG8" t="str">
        <f t="shared" si="24"/>
        <v/>
      </c>
      <c r="AH8" t="str">
        <f t="shared" si="25"/>
        <v/>
      </c>
    </row>
    <row r="9" spans="1:34" x14ac:dyDescent="0.45">
      <c r="A9" t="s">
        <v>42</v>
      </c>
      <c r="B9" t="s">
        <v>43</v>
      </c>
      <c r="C9">
        <v>10</v>
      </c>
      <c r="D9">
        <v>10</v>
      </c>
      <c r="E9">
        <v>12</v>
      </c>
      <c r="F9">
        <v>3</v>
      </c>
      <c r="G9">
        <v>0</v>
      </c>
      <c r="H9">
        <v>22</v>
      </c>
      <c r="I9">
        <f t="shared" si="2"/>
        <v>12</v>
      </c>
      <c r="J9">
        <v>0</v>
      </c>
      <c r="K9" s="3">
        <v>0</v>
      </c>
      <c r="L9" t="str">
        <f t="shared" si="3"/>
        <v/>
      </c>
      <c r="M9" t="str">
        <f t="shared" si="4"/>
        <v/>
      </c>
      <c r="N9" t="str">
        <f t="shared" si="5"/>
        <v/>
      </c>
      <c r="O9" t="str">
        <f t="shared" si="6"/>
        <v/>
      </c>
      <c r="P9" t="str">
        <f t="shared" si="7"/>
        <v/>
      </c>
      <c r="Q9" t="str">
        <f t="shared" si="8"/>
        <v/>
      </c>
      <c r="R9" t="str">
        <f t="shared" si="9"/>
        <v/>
      </c>
      <c r="S9" t="str">
        <f t="shared" si="10"/>
        <v/>
      </c>
      <c r="T9" t="str">
        <f t="shared" si="11"/>
        <v/>
      </c>
      <c r="U9" t="str">
        <f t="shared" si="12"/>
        <v/>
      </c>
      <c r="V9" t="str">
        <f t="shared" si="13"/>
        <v>x</v>
      </c>
      <c r="W9" t="str">
        <f t="shared" si="14"/>
        <v>x</v>
      </c>
      <c r="X9" t="str">
        <f t="shared" si="15"/>
        <v>x</v>
      </c>
      <c r="Y9" t="str">
        <f t="shared" si="16"/>
        <v/>
      </c>
      <c r="Z9" t="str">
        <f t="shared" si="17"/>
        <v/>
      </c>
      <c r="AA9" t="str">
        <f t="shared" si="18"/>
        <v/>
      </c>
      <c r="AB9" t="str">
        <f t="shared" si="19"/>
        <v/>
      </c>
      <c r="AC9" t="str">
        <f t="shared" si="20"/>
        <v/>
      </c>
      <c r="AD9" t="str">
        <f t="shared" si="21"/>
        <v/>
      </c>
      <c r="AE9" t="str">
        <f t="shared" si="22"/>
        <v/>
      </c>
      <c r="AF9" t="str">
        <f t="shared" si="23"/>
        <v/>
      </c>
      <c r="AG9" t="str">
        <f t="shared" si="24"/>
        <v/>
      </c>
      <c r="AH9" t="str">
        <f t="shared" si="25"/>
        <v/>
      </c>
    </row>
    <row r="10" spans="1:34" hidden="1" outlineLevel="1" x14ac:dyDescent="0.45">
      <c r="A10" t="s">
        <v>44</v>
      </c>
      <c r="B10" t="s">
        <v>45</v>
      </c>
      <c r="C10">
        <v>13</v>
      </c>
      <c r="D10">
        <v>13</v>
      </c>
      <c r="E10">
        <v>15</v>
      </c>
      <c r="F10">
        <v>3</v>
      </c>
      <c r="G10">
        <v>0</v>
      </c>
      <c r="H10">
        <v>22</v>
      </c>
      <c r="I10">
        <f t="shared" si="2"/>
        <v>15</v>
      </c>
      <c r="J10">
        <v>0</v>
      </c>
      <c r="K10" s="3">
        <v>0</v>
      </c>
      <c r="L10" t="str">
        <f t="shared" si="3"/>
        <v/>
      </c>
      <c r="M10" t="str">
        <f t="shared" si="4"/>
        <v/>
      </c>
      <c r="N10" t="str">
        <f t="shared" si="5"/>
        <v/>
      </c>
      <c r="O10" t="str">
        <f t="shared" si="6"/>
        <v/>
      </c>
      <c r="P10" t="str">
        <f t="shared" si="7"/>
        <v/>
      </c>
      <c r="Q10" t="str">
        <f t="shared" si="8"/>
        <v/>
      </c>
      <c r="R10" t="str">
        <f t="shared" si="9"/>
        <v/>
      </c>
      <c r="S10" t="str">
        <f t="shared" si="10"/>
        <v/>
      </c>
      <c r="T10" t="str">
        <f t="shared" si="11"/>
        <v/>
      </c>
      <c r="U10" t="str">
        <f t="shared" si="12"/>
        <v/>
      </c>
      <c r="V10" t="str">
        <f t="shared" si="13"/>
        <v/>
      </c>
      <c r="W10" t="str">
        <f t="shared" si="14"/>
        <v/>
      </c>
      <c r="X10" t="str">
        <f t="shared" si="15"/>
        <v/>
      </c>
      <c r="Y10" t="str">
        <f t="shared" si="16"/>
        <v>x</v>
      </c>
      <c r="Z10" t="str">
        <f t="shared" si="17"/>
        <v>x</v>
      </c>
      <c r="AA10" t="str">
        <f t="shared" si="18"/>
        <v>x</v>
      </c>
      <c r="AB10" t="str">
        <f t="shared" si="19"/>
        <v/>
      </c>
      <c r="AC10" t="str">
        <f t="shared" si="20"/>
        <v/>
      </c>
      <c r="AD10" t="str">
        <f t="shared" si="21"/>
        <v/>
      </c>
      <c r="AE10" t="str">
        <f t="shared" si="22"/>
        <v/>
      </c>
      <c r="AF10" t="str">
        <f t="shared" si="23"/>
        <v/>
      </c>
      <c r="AG10" t="str">
        <f t="shared" si="24"/>
        <v/>
      </c>
      <c r="AH10" t="str">
        <f t="shared" si="25"/>
        <v/>
      </c>
    </row>
    <row r="11" spans="1:34" hidden="1" outlineLevel="1" x14ac:dyDescent="0.45">
      <c r="A11" t="s">
        <v>46</v>
      </c>
      <c r="B11" t="s">
        <v>47</v>
      </c>
      <c r="C11">
        <v>16</v>
      </c>
      <c r="D11">
        <v>16</v>
      </c>
      <c r="E11">
        <v>19</v>
      </c>
      <c r="F11">
        <v>4</v>
      </c>
      <c r="G11">
        <v>0</v>
      </c>
      <c r="H11">
        <v>22</v>
      </c>
      <c r="I11">
        <f t="shared" si="2"/>
        <v>19</v>
      </c>
      <c r="J11">
        <v>0</v>
      </c>
      <c r="K11" s="3">
        <v>0</v>
      </c>
      <c r="L11" t="str">
        <f t="shared" si="3"/>
        <v/>
      </c>
      <c r="M11" t="str">
        <f t="shared" si="4"/>
        <v/>
      </c>
      <c r="N11" t="str">
        <f t="shared" si="5"/>
        <v/>
      </c>
      <c r="O11" t="str">
        <f t="shared" si="6"/>
        <v/>
      </c>
      <c r="P11" t="str">
        <f t="shared" si="7"/>
        <v/>
      </c>
      <c r="Q11" t="str">
        <f t="shared" si="8"/>
        <v/>
      </c>
      <c r="R11" t="str">
        <f t="shared" si="9"/>
        <v/>
      </c>
      <c r="S11" t="str">
        <f t="shared" si="10"/>
        <v/>
      </c>
      <c r="T11" t="str">
        <f t="shared" si="11"/>
        <v/>
      </c>
      <c r="U11" t="str">
        <f t="shared" si="12"/>
        <v/>
      </c>
      <c r="V11" t="str">
        <f t="shared" si="13"/>
        <v/>
      </c>
      <c r="W11" t="str">
        <f t="shared" si="14"/>
        <v/>
      </c>
      <c r="X11" t="str">
        <f t="shared" si="15"/>
        <v/>
      </c>
      <c r="Y11" t="str">
        <f t="shared" si="16"/>
        <v/>
      </c>
      <c r="Z11" t="str">
        <f t="shared" si="17"/>
        <v/>
      </c>
      <c r="AA11" t="str">
        <f t="shared" si="18"/>
        <v/>
      </c>
      <c r="AB11" t="str">
        <f t="shared" si="19"/>
        <v>x</v>
      </c>
      <c r="AC11" t="str">
        <f t="shared" si="20"/>
        <v>x</v>
      </c>
      <c r="AD11" t="str">
        <f t="shared" si="21"/>
        <v>x</v>
      </c>
      <c r="AE11" t="str">
        <f t="shared" si="22"/>
        <v>x</v>
      </c>
      <c r="AF11" t="str">
        <f t="shared" si="23"/>
        <v/>
      </c>
      <c r="AG11" t="str">
        <f t="shared" si="24"/>
        <v/>
      </c>
      <c r="AH11" t="str">
        <f t="shared" si="25"/>
        <v/>
      </c>
    </row>
    <row r="12" spans="1:34" hidden="1" outlineLevel="1" x14ac:dyDescent="0.45">
      <c r="A12" t="s">
        <v>48</v>
      </c>
      <c r="B12" t="s">
        <v>49</v>
      </c>
      <c r="C12">
        <v>20</v>
      </c>
      <c r="D12">
        <v>20</v>
      </c>
      <c r="E12">
        <v>21</v>
      </c>
      <c r="F12">
        <v>2</v>
      </c>
      <c r="G12">
        <v>0</v>
      </c>
      <c r="H12">
        <v>22</v>
      </c>
      <c r="I12">
        <f t="shared" si="2"/>
        <v>21</v>
      </c>
      <c r="J12">
        <v>0</v>
      </c>
      <c r="K12" s="3">
        <v>0</v>
      </c>
      <c r="L12" t="str">
        <f t="shared" si="3"/>
        <v/>
      </c>
      <c r="M12" t="str">
        <f t="shared" si="4"/>
        <v/>
      </c>
      <c r="N12" t="str">
        <f t="shared" si="5"/>
        <v/>
      </c>
      <c r="O12" t="str">
        <f t="shared" si="6"/>
        <v/>
      </c>
      <c r="P12" t="str">
        <f t="shared" si="7"/>
        <v/>
      </c>
      <c r="Q12" t="str">
        <f t="shared" si="8"/>
        <v/>
      </c>
      <c r="R12" t="str">
        <f t="shared" si="9"/>
        <v/>
      </c>
      <c r="S12" t="str">
        <f t="shared" si="10"/>
        <v/>
      </c>
      <c r="T12" t="str">
        <f t="shared" si="11"/>
        <v/>
      </c>
      <c r="U12" t="str">
        <f t="shared" si="12"/>
        <v/>
      </c>
      <c r="V12" t="str">
        <f t="shared" si="13"/>
        <v/>
      </c>
      <c r="W12" t="str">
        <f t="shared" si="14"/>
        <v/>
      </c>
      <c r="X12" t="str">
        <f t="shared" si="15"/>
        <v/>
      </c>
      <c r="Y12" t="str">
        <f t="shared" si="16"/>
        <v/>
      </c>
      <c r="Z12" t="str">
        <f t="shared" si="17"/>
        <v/>
      </c>
      <c r="AA12" t="str">
        <f t="shared" si="18"/>
        <v/>
      </c>
      <c r="AB12" t="str">
        <f t="shared" si="19"/>
        <v/>
      </c>
      <c r="AC12" t="str">
        <f t="shared" si="20"/>
        <v/>
      </c>
      <c r="AD12" t="str">
        <f t="shared" si="21"/>
        <v/>
      </c>
      <c r="AE12" t="str">
        <f t="shared" si="22"/>
        <v/>
      </c>
      <c r="AF12" t="str">
        <f t="shared" si="23"/>
        <v>x</v>
      </c>
      <c r="AG12" t="str">
        <f t="shared" si="24"/>
        <v>x</v>
      </c>
      <c r="AH12" t="str">
        <f t="shared" si="25"/>
        <v/>
      </c>
    </row>
    <row r="13" spans="1:34" hidden="1" outlineLevel="1" x14ac:dyDescent="0.45">
      <c r="A13" t="s">
        <v>50</v>
      </c>
      <c r="B13" t="s">
        <v>51</v>
      </c>
      <c r="C13">
        <v>22</v>
      </c>
      <c r="D13">
        <v>22</v>
      </c>
      <c r="E13">
        <v>22</v>
      </c>
      <c r="F13">
        <v>1</v>
      </c>
      <c r="G13">
        <v>0</v>
      </c>
      <c r="H13">
        <v>22</v>
      </c>
      <c r="I13">
        <f t="shared" si="2"/>
        <v>22</v>
      </c>
      <c r="J13">
        <v>0</v>
      </c>
      <c r="K13" s="3">
        <v>0</v>
      </c>
      <c r="L13" t="str">
        <f t="shared" si="3"/>
        <v/>
      </c>
      <c r="M13" t="str">
        <f t="shared" si="4"/>
        <v/>
      </c>
      <c r="N13" t="str">
        <f t="shared" si="5"/>
        <v/>
      </c>
      <c r="O13" t="str">
        <f t="shared" si="6"/>
        <v/>
      </c>
      <c r="P13" t="str">
        <f t="shared" si="7"/>
        <v/>
      </c>
      <c r="Q13" t="str">
        <f t="shared" si="8"/>
        <v/>
      </c>
      <c r="R13" t="str">
        <f t="shared" si="9"/>
        <v/>
      </c>
      <c r="S13" t="str">
        <f t="shared" si="10"/>
        <v/>
      </c>
      <c r="T13" t="str">
        <f t="shared" si="11"/>
        <v/>
      </c>
      <c r="U13" t="str">
        <f t="shared" si="12"/>
        <v/>
      </c>
      <c r="V13" t="str">
        <f t="shared" si="13"/>
        <v/>
      </c>
      <c r="W13" t="str">
        <f t="shared" si="14"/>
        <v/>
      </c>
      <c r="X13" t="str">
        <f t="shared" si="15"/>
        <v/>
      </c>
      <c r="Y13" t="str">
        <f t="shared" si="16"/>
        <v/>
      </c>
      <c r="Z13" t="str">
        <f t="shared" si="17"/>
        <v/>
      </c>
      <c r="AA13" t="str">
        <f t="shared" si="18"/>
        <v/>
      </c>
      <c r="AB13" t="str">
        <f t="shared" si="19"/>
        <v/>
      </c>
      <c r="AC13" t="str">
        <f t="shared" si="20"/>
        <v/>
      </c>
      <c r="AD13" t="str">
        <f t="shared" si="21"/>
        <v/>
      </c>
      <c r="AE13" t="str">
        <f t="shared" si="22"/>
        <v/>
      </c>
      <c r="AF13" t="str">
        <f t="shared" si="23"/>
        <v/>
      </c>
      <c r="AG13" t="str">
        <f t="shared" si="24"/>
        <v/>
      </c>
      <c r="AH13" t="str">
        <f t="shared" si="25"/>
        <v>x</v>
      </c>
    </row>
    <row r="14" spans="1:34" collapsed="1" x14ac:dyDescent="0.45">
      <c r="A14" t="s">
        <v>52</v>
      </c>
      <c r="B14" t="s">
        <v>53</v>
      </c>
      <c r="C14">
        <v>4</v>
      </c>
      <c r="D14">
        <v>4</v>
      </c>
      <c r="E14">
        <v>7</v>
      </c>
      <c r="F14">
        <v>3</v>
      </c>
      <c r="G14">
        <v>0</v>
      </c>
      <c r="H14">
        <v>22</v>
      </c>
      <c r="I14">
        <f t="shared" si="2"/>
        <v>6</v>
      </c>
      <c r="J14">
        <v>0</v>
      </c>
      <c r="K14" s="3">
        <v>0</v>
      </c>
      <c r="L14" t="str">
        <f t="shared" si="3"/>
        <v/>
      </c>
      <c r="M14" t="str">
        <f t="shared" si="4"/>
        <v/>
      </c>
      <c r="N14" t="str">
        <f t="shared" si="5"/>
        <v/>
      </c>
      <c r="O14" t="str">
        <f t="shared" si="6"/>
        <v/>
      </c>
      <c r="P14" t="str">
        <f t="shared" si="7"/>
        <v>x</v>
      </c>
      <c r="Q14" t="str">
        <f t="shared" si="8"/>
        <v>x</v>
      </c>
      <c r="R14" t="str">
        <f t="shared" si="9"/>
        <v>x</v>
      </c>
      <c r="S14" t="str">
        <f t="shared" si="10"/>
        <v>o</v>
      </c>
      <c r="T14" t="str">
        <f t="shared" si="11"/>
        <v/>
      </c>
      <c r="U14" t="str">
        <f t="shared" si="12"/>
        <v/>
      </c>
      <c r="V14" t="str">
        <f t="shared" si="13"/>
        <v/>
      </c>
      <c r="W14" t="str">
        <f t="shared" si="14"/>
        <v/>
      </c>
      <c r="X14" t="str">
        <f t="shared" si="15"/>
        <v/>
      </c>
      <c r="Y14" t="str">
        <f t="shared" si="16"/>
        <v/>
      </c>
      <c r="Z14" t="str">
        <f t="shared" si="17"/>
        <v/>
      </c>
      <c r="AA14" t="str">
        <f t="shared" si="18"/>
        <v/>
      </c>
      <c r="AB14" t="str">
        <f t="shared" si="19"/>
        <v/>
      </c>
      <c r="AC14" t="str">
        <f t="shared" si="20"/>
        <v/>
      </c>
      <c r="AD14" t="str">
        <f t="shared" si="21"/>
        <v/>
      </c>
      <c r="AE14" t="str">
        <f t="shared" si="22"/>
        <v/>
      </c>
      <c r="AF14" t="str">
        <f t="shared" si="23"/>
        <v/>
      </c>
      <c r="AG14" t="str">
        <f t="shared" si="24"/>
        <v/>
      </c>
      <c r="AH14" t="str">
        <f t="shared" si="25"/>
        <v/>
      </c>
    </row>
    <row r="15" spans="1:34" x14ac:dyDescent="0.45">
      <c r="A15" t="s">
        <v>54</v>
      </c>
      <c r="B15" t="s">
        <v>55</v>
      </c>
      <c r="C15">
        <v>7</v>
      </c>
      <c r="D15">
        <v>7</v>
      </c>
      <c r="E15">
        <v>12</v>
      </c>
      <c r="F15">
        <v>3</v>
      </c>
      <c r="G15">
        <v>0</v>
      </c>
      <c r="H15">
        <v>22</v>
      </c>
      <c r="I15">
        <f t="shared" si="2"/>
        <v>9</v>
      </c>
      <c r="J15">
        <v>0</v>
      </c>
      <c r="K15" s="3">
        <v>0</v>
      </c>
      <c r="L15" t="str">
        <f t="shared" si="3"/>
        <v/>
      </c>
      <c r="M15" t="str">
        <f t="shared" si="4"/>
        <v/>
      </c>
      <c r="N15" t="str">
        <f t="shared" si="5"/>
        <v/>
      </c>
      <c r="O15" t="str">
        <f t="shared" si="6"/>
        <v/>
      </c>
      <c r="P15" t="str">
        <f t="shared" si="7"/>
        <v/>
      </c>
      <c r="Q15" t="str">
        <f t="shared" si="8"/>
        <v/>
      </c>
      <c r="R15" t="str">
        <f t="shared" si="9"/>
        <v/>
      </c>
      <c r="S15" t="str">
        <f t="shared" si="10"/>
        <v>x</v>
      </c>
      <c r="T15" t="str">
        <f t="shared" si="11"/>
        <v>x</v>
      </c>
      <c r="U15" t="str">
        <f t="shared" si="12"/>
        <v>x</v>
      </c>
      <c r="V15" t="str">
        <f t="shared" si="13"/>
        <v>o</v>
      </c>
      <c r="W15" t="str">
        <f t="shared" si="14"/>
        <v>o</v>
      </c>
      <c r="X15" t="str">
        <f t="shared" si="15"/>
        <v>o</v>
      </c>
      <c r="Y15" t="str">
        <f t="shared" si="16"/>
        <v/>
      </c>
      <c r="Z15" t="str">
        <f t="shared" si="17"/>
        <v/>
      </c>
      <c r="AA15" t="str">
        <f t="shared" si="18"/>
        <v/>
      </c>
      <c r="AB15" t="str">
        <f t="shared" si="19"/>
        <v/>
      </c>
      <c r="AC15" t="str">
        <f t="shared" si="20"/>
        <v/>
      </c>
      <c r="AD15" t="str">
        <f t="shared" si="21"/>
        <v/>
      </c>
      <c r="AE15" t="str">
        <f t="shared" si="22"/>
        <v/>
      </c>
      <c r="AF15" t="str">
        <f t="shared" si="23"/>
        <v/>
      </c>
      <c r="AG15" t="str">
        <f t="shared" si="24"/>
        <v/>
      </c>
      <c r="AH15" t="str">
        <f t="shared" si="25"/>
        <v/>
      </c>
    </row>
    <row r="16" spans="1:34" x14ac:dyDescent="0.45">
      <c r="A16" t="s">
        <v>56</v>
      </c>
      <c r="B16" t="s">
        <v>57</v>
      </c>
      <c r="C16">
        <v>7</v>
      </c>
      <c r="D16">
        <v>7</v>
      </c>
      <c r="E16">
        <v>12</v>
      </c>
      <c r="F16">
        <v>4</v>
      </c>
      <c r="G16">
        <v>0</v>
      </c>
      <c r="H16">
        <v>22</v>
      </c>
      <c r="I16">
        <f t="shared" si="2"/>
        <v>10</v>
      </c>
      <c r="J16">
        <v>0</v>
      </c>
      <c r="K16" s="3">
        <v>0</v>
      </c>
      <c r="L16" t="str">
        <f t="shared" si="3"/>
        <v/>
      </c>
      <c r="M16" t="str">
        <f t="shared" si="4"/>
        <v/>
      </c>
      <c r="N16" t="str">
        <f t="shared" si="5"/>
        <v/>
      </c>
      <c r="O16" t="str">
        <f t="shared" si="6"/>
        <v/>
      </c>
      <c r="P16" t="str">
        <f t="shared" si="7"/>
        <v/>
      </c>
      <c r="Q16" t="str">
        <f t="shared" si="8"/>
        <v/>
      </c>
      <c r="R16" t="str">
        <f t="shared" si="9"/>
        <v/>
      </c>
      <c r="S16" t="str">
        <f t="shared" si="10"/>
        <v>x</v>
      </c>
      <c r="T16" t="str">
        <f t="shared" si="11"/>
        <v>x</v>
      </c>
      <c r="U16" t="str">
        <f t="shared" si="12"/>
        <v>x</v>
      </c>
      <c r="V16" t="str">
        <f t="shared" si="13"/>
        <v>x</v>
      </c>
      <c r="W16" t="str">
        <f t="shared" si="14"/>
        <v>o</v>
      </c>
      <c r="X16" t="str">
        <f t="shared" si="15"/>
        <v>o</v>
      </c>
      <c r="Y16" t="str">
        <f t="shared" si="16"/>
        <v/>
      </c>
      <c r="Z16" t="str">
        <f t="shared" si="17"/>
        <v/>
      </c>
      <c r="AA16" t="str">
        <f t="shared" si="18"/>
        <v/>
      </c>
      <c r="AB16" t="str">
        <f t="shared" si="19"/>
        <v/>
      </c>
      <c r="AC16" t="str">
        <f t="shared" si="20"/>
        <v/>
      </c>
      <c r="AD16" t="str">
        <f t="shared" si="21"/>
        <v/>
      </c>
      <c r="AE16" t="str">
        <f t="shared" si="22"/>
        <v/>
      </c>
      <c r="AF16" t="str">
        <f t="shared" si="23"/>
        <v/>
      </c>
      <c r="AG16" t="str">
        <f t="shared" si="24"/>
        <v/>
      </c>
      <c r="AH16" t="str">
        <f t="shared" si="25"/>
        <v/>
      </c>
    </row>
  </sheetData>
  <conditionalFormatting sqref="L3:AH16">
    <cfRule type="expression" dxfId="6" priority="7">
      <formula>AND(L$3&lt;=TODAY(), M$3&gt;TODAY())</formula>
    </cfRule>
  </conditionalFormatting>
  <conditionalFormatting sqref="L5:AH17">
    <cfRule type="expression" dxfId="5" priority="1" stopIfTrue="1">
      <formula>L5="o"</formula>
    </cfRule>
    <cfRule type="expression" dxfId="4" priority="2" stopIfTrue="1">
      <formula>AND(L5="x", $K5&lt;=0)</formula>
    </cfRule>
    <cfRule type="expression" dxfId="3" priority="3" stopIfTrue="1">
      <formula>AND(L5="x", $K5&lt;=0.25)</formula>
    </cfRule>
    <cfRule type="expression" dxfId="2" priority="4" stopIfTrue="1">
      <formula>AND(L5="x", $K5&lt;=0.75)</formula>
    </cfRule>
    <cfRule type="expression" dxfId="1" priority="5" stopIfTrue="1">
      <formula>AND(L5="x", $K5&lt;=0.99)</formula>
    </cfRule>
    <cfRule type="expression" dxfId="0" priority="6" stopIfTrue="1">
      <formula>AND(L5="x", $K5&lt;=1)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"/>
  <sheetViews>
    <sheetView workbookViewId="0"/>
  </sheetViews>
  <sheetFormatPr baseColWidth="10" defaultColWidth="9.06640625" defaultRowHeight="14.25" x14ac:dyDescent="0.45"/>
  <sheetData>
    <row r="1" spans="1:5" x14ac:dyDescent="0.45">
      <c r="A1" t="s">
        <v>58</v>
      </c>
      <c r="B1" t="s">
        <v>59</v>
      </c>
      <c r="C1" t="s">
        <v>60</v>
      </c>
      <c r="D1" t="s">
        <v>61</v>
      </c>
      <c r="E1" t="s">
        <v>62</v>
      </c>
    </row>
    <row r="2" spans="1:5" x14ac:dyDescent="0.45">
      <c r="A2" s="4">
        <v>45791</v>
      </c>
      <c r="B2" t="s">
        <v>63</v>
      </c>
      <c r="C2" t="s">
        <v>64</v>
      </c>
      <c r="D2" t="s">
        <v>63</v>
      </c>
      <c r="E2" t="s">
        <v>65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tasks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Sven Flake</cp:lastModifiedBy>
  <dcterms:created xsi:type="dcterms:W3CDTF">2025-05-14T05:44:04Z</dcterms:created>
  <dcterms:modified xsi:type="dcterms:W3CDTF">2025-05-15T16:21:37Z</dcterms:modified>
</cp:coreProperties>
</file>